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45" windowWidth="18915" windowHeight="11820"/>
  </bookViews>
  <sheets>
    <sheet name="Tabelle1" sheetId="1" r:id="rId1"/>
  </sheets>
  <calcPr calcId="125725"/>
</workbook>
</file>

<file path=xl/calcChain.xml><?xml version="1.0" encoding="utf-8"?>
<calcChain xmlns="http://schemas.openxmlformats.org/spreadsheetml/2006/main">
  <c r="H7" i="1"/>
  <c r="I4"/>
  <c r="H8"/>
  <c r="H5"/>
  <c r="C7"/>
  <c r="D7"/>
  <c r="E7"/>
  <c r="F7"/>
  <c r="G7"/>
  <c r="B7"/>
  <c r="E6"/>
  <c r="F6"/>
  <c r="G6"/>
  <c r="D6"/>
  <c r="C6"/>
  <c r="I6" s="1"/>
  <c r="B6"/>
  <c r="C5"/>
  <c r="D5"/>
  <c r="E5"/>
  <c r="E8" s="1"/>
  <c r="F5"/>
  <c r="F8" s="1"/>
  <c r="G5"/>
  <c r="B5"/>
  <c r="C8"/>
  <c r="D8"/>
  <c r="G8"/>
  <c r="I5" l="1"/>
  <c r="I8"/>
  <c r="B8"/>
  <c r="B9" s="1"/>
  <c r="I7"/>
  <c r="H10"/>
  <c r="H9"/>
  <c r="C9"/>
  <c r="C10"/>
  <c r="G9"/>
  <c r="G10"/>
  <c r="E9"/>
  <c r="E10"/>
  <c r="F9"/>
  <c r="F10"/>
  <c r="D9"/>
  <c r="D10"/>
  <c r="B10" l="1"/>
  <c r="I9"/>
  <c r="I10"/>
</calcChain>
</file>

<file path=xl/sharedStrings.xml><?xml version="1.0" encoding="utf-8"?>
<sst xmlns="http://schemas.openxmlformats.org/spreadsheetml/2006/main" count="16" uniqueCount="15">
  <si>
    <t>CDU</t>
  </si>
  <si>
    <t>SPD</t>
  </si>
  <si>
    <t>FDP</t>
  </si>
  <si>
    <t>GAL</t>
  </si>
  <si>
    <t>WLH</t>
  </si>
  <si>
    <t>AfD</t>
  </si>
  <si>
    <t>Gesamt</t>
  </si>
  <si>
    <t>Pauschale Kürzung um 15 %</t>
  </si>
  <si>
    <t>Gesamt bei Kürzung</t>
  </si>
  <si>
    <r>
      <rPr>
        <b/>
        <sz val="11"/>
        <color theme="1"/>
        <rFont val="Calibri"/>
        <family val="2"/>
        <scheme val="minor"/>
      </rPr>
      <t>Mietzuschuss</t>
    </r>
    <r>
      <rPr>
        <sz val="11"/>
        <color theme="1"/>
        <rFont val="Calibri"/>
        <family val="2"/>
        <scheme val="minor"/>
      </rPr>
      <t xml:space="preserve">
56,32€ CDU/SPD je Monat
112,64€ je Monat</t>
    </r>
  </si>
  <si>
    <r>
      <rPr>
        <b/>
        <sz val="11"/>
        <color theme="1"/>
        <rFont val="Calibri"/>
        <family val="2"/>
        <scheme val="minor"/>
      </rPr>
      <t>Zuschuss pro Ratsmitglied</t>
    </r>
    <r>
      <rPr>
        <sz val="11"/>
        <color theme="1"/>
        <rFont val="Calibri"/>
        <family val="2"/>
        <scheme val="minor"/>
      </rPr>
      <t xml:space="preserve"> 
25,31€ je Monat</t>
    </r>
  </si>
  <si>
    <t>Stv. Abel</t>
  </si>
  <si>
    <r>
      <rPr>
        <b/>
        <sz val="11"/>
        <color theme="1"/>
        <rFont val="Calibri"/>
        <family val="2"/>
        <scheme val="minor"/>
      </rPr>
      <t>Zuschuss Geschäftsaufwand</t>
    </r>
    <r>
      <rPr>
        <sz val="11"/>
        <color theme="1"/>
        <rFont val="Calibri"/>
        <family val="2"/>
        <scheme val="minor"/>
      </rPr>
      <t xml:space="preserve">
485,47€ je Monat
150,-€ Stv. Abel</t>
    </r>
  </si>
  <si>
    <t>Ratsmitglieder</t>
  </si>
  <si>
    <t>Anlage 1 zur Vorlage 10/089/2016
Fraktionszuwendungen an die Fraktionen des Rates der Stadt Haan</t>
  </si>
</sst>
</file>

<file path=xl/styles.xml><?xml version="1.0" encoding="utf-8"?>
<styleSheet xmlns="http://schemas.openxmlformats.org/spreadsheetml/2006/main">
  <numFmts count="1">
    <numFmt numFmtId="164" formatCode="#,##0.00\ &quot;€&quot;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0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double">
        <color auto="1"/>
      </top>
      <bottom/>
      <diagonal/>
    </border>
    <border>
      <left style="medium">
        <color auto="1"/>
      </left>
      <right style="medium">
        <color auto="1"/>
      </right>
      <top style="double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double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 diagonalDown="1"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 style="medium">
        <color auto="1"/>
      </diagonal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0" borderId="0" xfId="0" applyAlignment="1">
      <alignment wrapText="1"/>
    </xf>
    <xf numFmtId="0" fontId="0" fillId="0" borderId="2" xfId="0" applyBorder="1" applyAlignment="1">
      <alignment wrapText="1"/>
    </xf>
    <xf numFmtId="0" fontId="0" fillId="0" borderId="1" xfId="0" applyBorder="1" applyAlignment="1">
      <alignment wrapText="1"/>
    </xf>
    <xf numFmtId="0" fontId="0" fillId="0" borderId="1" xfId="0" applyBorder="1" applyAlignment="1">
      <alignment horizontal="center" wrapText="1"/>
    </xf>
    <xf numFmtId="0" fontId="1" fillId="0" borderId="3" xfId="0" applyFont="1" applyBorder="1" applyAlignment="1">
      <alignment wrapText="1"/>
    </xf>
    <xf numFmtId="164" fontId="1" fillId="0" borderId="3" xfId="0" applyNumberFormat="1" applyFont="1" applyBorder="1" applyAlignment="1">
      <alignment wrapText="1"/>
    </xf>
    <xf numFmtId="0" fontId="1" fillId="0" borderId="2" xfId="0" applyFont="1" applyBorder="1" applyAlignment="1">
      <alignment wrapText="1"/>
    </xf>
    <xf numFmtId="164" fontId="1" fillId="0" borderId="2" xfId="0" applyNumberFormat="1" applyFont="1" applyBorder="1" applyAlignment="1">
      <alignment wrapText="1"/>
    </xf>
    <xf numFmtId="0" fontId="1" fillId="0" borderId="4" xfId="0" applyFont="1" applyBorder="1" applyAlignment="1">
      <alignment wrapText="1"/>
    </xf>
    <xf numFmtId="164" fontId="1" fillId="0" borderId="4" xfId="0" applyNumberFormat="1" applyFont="1" applyBorder="1" applyAlignment="1">
      <alignment wrapText="1"/>
    </xf>
    <xf numFmtId="164" fontId="0" fillId="0" borderId="2" xfId="0" applyNumberFormat="1" applyBorder="1" applyAlignment="1">
      <alignment wrapText="1"/>
    </xf>
    <xf numFmtId="0" fontId="0" fillId="0" borderId="6" xfId="0" applyBorder="1" applyAlignment="1">
      <alignment wrapText="1"/>
    </xf>
    <xf numFmtId="164" fontId="0" fillId="0" borderId="6" xfId="0" applyNumberFormat="1" applyBorder="1" applyAlignment="1">
      <alignment wrapText="1"/>
    </xf>
    <xf numFmtId="0" fontId="0" fillId="0" borderId="5" xfId="0" applyBorder="1" applyAlignment="1">
      <alignment wrapText="1"/>
    </xf>
    <xf numFmtId="164" fontId="0" fillId="0" borderId="5" xfId="0" applyNumberFormat="1" applyBorder="1" applyAlignment="1">
      <alignment wrapText="1"/>
    </xf>
    <xf numFmtId="164" fontId="1" fillId="2" borderId="3" xfId="0" applyNumberFormat="1" applyFont="1" applyFill="1" applyBorder="1" applyAlignment="1">
      <alignment wrapText="1"/>
    </xf>
    <xf numFmtId="164" fontId="1" fillId="2" borderId="2" xfId="0" applyNumberFormat="1" applyFont="1" applyFill="1" applyBorder="1" applyAlignment="1">
      <alignment wrapText="1"/>
    </xf>
    <xf numFmtId="164" fontId="1" fillId="2" borderId="4" xfId="0" applyNumberFormat="1" applyFont="1" applyFill="1" applyBorder="1" applyAlignment="1">
      <alignment wrapText="1"/>
    </xf>
    <xf numFmtId="0" fontId="0" fillId="0" borderId="7" xfId="0" applyBorder="1" applyAlignment="1">
      <alignment wrapText="1"/>
    </xf>
    <xf numFmtId="164" fontId="1" fillId="0" borderId="8" xfId="0" applyNumberFormat="1" applyFont="1" applyBorder="1" applyAlignment="1">
      <alignment wrapText="1"/>
    </xf>
    <xf numFmtId="164" fontId="1" fillId="0" borderId="9" xfId="0" applyNumberFormat="1" applyFont="1" applyBorder="1" applyAlignment="1">
      <alignment wrapText="1"/>
    </xf>
    <xf numFmtId="164" fontId="1" fillId="0" borderId="5" xfId="0" applyNumberFormat="1" applyFont="1" applyBorder="1" applyAlignment="1">
      <alignment wrapText="1"/>
    </xf>
    <xf numFmtId="0" fontId="2" fillId="0" borderId="0" xfId="0" applyFont="1" applyAlignment="1">
      <alignment horizontal="center" wrapText="1"/>
    </xf>
    <xf numFmtId="0" fontId="1" fillId="0" borderId="1" xfId="0" applyFont="1" applyBorder="1" applyAlignment="1">
      <alignment horizont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left" wrapText="1"/>
    </xf>
  </cellXfs>
  <cellStyles count="1">
    <cellStyle name="Standard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Larissa-Design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10"/>
  <sheetViews>
    <sheetView tabSelected="1" zoomScaleNormal="100" workbookViewId="0">
      <selection activeCell="J25" sqref="J25"/>
    </sheetView>
  </sheetViews>
  <sheetFormatPr baseColWidth="10" defaultRowHeight="15"/>
  <cols>
    <col min="1" max="1" width="25.28515625" style="1" customWidth="1"/>
    <col min="2" max="8" width="12.7109375" style="1" customWidth="1"/>
    <col min="9" max="9" width="14.7109375" style="1" bestFit="1" customWidth="1"/>
    <col min="10" max="16384" width="11.42578125" style="1"/>
  </cols>
  <sheetData>
    <row r="1" spans="1:9" ht="45" customHeight="1">
      <c r="A1" s="28" t="s">
        <v>14</v>
      </c>
      <c r="B1" s="28"/>
      <c r="C1" s="28"/>
      <c r="D1" s="28"/>
      <c r="E1" s="28"/>
      <c r="F1" s="28"/>
      <c r="G1" s="28"/>
      <c r="H1" s="23"/>
    </row>
    <row r="2" spans="1:9" ht="15.75" thickBot="1"/>
    <row r="3" spans="1:9" ht="15.75" thickBot="1">
      <c r="A3" s="19"/>
      <c r="B3" s="25" t="s">
        <v>0</v>
      </c>
      <c r="C3" s="25" t="s">
        <v>1</v>
      </c>
      <c r="D3" s="25" t="s">
        <v>2</v>
      </c>
      <c r="E3" s="25" t="s">
        <v>3</v>
      </c>
      <c r="F3" s="25" t="s">
        <v>4</v>
      </c>
      <c r="G3" s="25" t="s">
        <v>5</v>
      </c>
      <c r="H3" s="26" t="s">
        <v>11</v>
      </c>
      <c r="I3" s="27" t="s">
        <v>6</v>
      </c>
    </row>
    <row r="4" spans="1:9" ht="15.75" thickBot="1">
      <c r="A4" s="3" t="s">
        <v>13</v>
      </c>
      <c r="B4" s="4">
        <v>13</v>
      </c>
      <c r="C4" s="4">
        <v>11</v>
      </c>
      <c r="D4" s="4">
        <v>3</v>
      </c>
      <c r="E4" s="4">
        <v>4</v>
      </c>
      <c r="F4" s="4">
        <v>4</v>
      </c>
      <c r="G4" s="4">
        <v>2</v>
      </c>
      <c r="H4" s="4">
        <v>1</v>
      </c>
      <c r="I4" s="24">
        <f>SUM(B4:H4)</f>
        <v>38</v>
      </c>
    </row>
    <row r="5" spans="1:9" ht="60">
      <c r="A5" s="2" t="s">
        <v>12</v>
      </c>
      <c r="B5" s="11">
        <f>485.47*12</f>
        <v>5825.64</v>
      </c>
      <c r="C5" s="11">
        <f t="shared" ref="C5:G5" si="0">485.47*12</f>
        <v>5825.64</v>
      </c>
      <c r="D5" s="11">
        <f t="shared" si="0"/>
        <v>5825.64</v>
      </c>
      <c r="E5" s="11">
        <f t="shared" si="0"/>
        <v>5825.64</v>
      </c>
      <c r="F5" s="11">
        <f t="shared" si="0"/>
        <v>5825.64</v>
      </c>
      <c r="G5" s="11">
        <f t="shared" si="0"/>
        <v>5825.64</v>
      </c>
      <c r="H5" s="11">
        <f>150*12</f>
        <v>1800</v>
      </c>
      <c r="I5" s="20">
        <f>SUM(B5:G5)</f>
        <v>34953.840000000004</v>
      </c>
    </row>
    <row r="6" spans="1:9" ht="45">
      <c r="A6" s="12" t="s">
        <v>9</v>
      </c>
      <c r="B6" s="13">
        <f>56.32*12</f>
        <v>675.84</v>
      </c>
      <c r="C6" s="13">
        <f>56.32*12</f>
        <v>675.84</v>
      </c>
      <c r="D6" s="13">
        <f>112.64*12</f>
        <v>1351.68</v>
      </c>
      <c r="E6" s="13">
        <f t="shared" ref="E6:G6" si="1">112.64*12</f>
        <v>1351.68</v>
      </c>
      <c r="F6" s="13">
        <f t="shared" si="1"/>
        <v>1351.68</v>
      </c>
      <c r="G6" s="13">
        <f t="shared" si="1"/>
        <v>1351.68</v>
      </c>
      <c r="H6" s="13">
        <v>0</v>
      </c>
      <c r="I6" s="21">
        <f>SUM(B6:G6)</f>
        <v>6758.4000000000005</v>
      </c>
    </row>
    <row r="7" spans="1:9" ht="30.75" thickBot="1">
      <c r="A7" s="14" t="s">
        <v>10</v>
      </c>
      <c r="B7" s="15">
        <f>(B4*25.31)*12</f>
        <v>3948.3599999999997</v>
      </c>
      <c r="C7" s="15">
        <f t="shared" ref="C7:G7" si="2">(C4*25.31)*12</f>
        <v>3340.9199999999996</v>
      </c>
      <c r="D7" s="15">
        <f t="shared" si="2"/>
        <v>911.15999999999985</v>
      </c>
      <c r="E7" s="15">
        <f t="shared" si="2"/>
        <v>1214.8799999999999</v>
      </c>
      <c r="F7" s="15">
        <f t="shared" si="2"/>
        <v>1214.8799999999999</v>
      </c>
      <c r="G7" s="15">
        <f t="shared" si="2"/>
        <v>607.43999999999994</v>
      </c>
      <c r="H7" s="15">
        <f>25.31*12</f>
        <v>303.71999999999997</v>
      </c>
      <c r="I7" s="22">
        <f>SUM(B7:G7)</f>
        <v>11237.639999999998</v>
      </c>
    </row>
    <row r="8" spans="1:9" ht="16.5" thickTop="1" thickBot="1">
      <c r="A8" s="5" t="s">
        <v>6</v>
      </c>
      <c r="B8" s="6">
        <f t="shared" ref="B8:G8" si="3">B5+B6+B7</f>
        <v>10449.84</v>
      </c>
      <c r="C8" s="6">
        <f t="shared" si="3"/>
        <v>9842.4</v>
      </c>
      <c r="D8" s="6">
        <f t="shared" si="3"/>
        <v>8088.4800000000005</v>
      </c>
      <c r="E8" s="6">
        <f t="shared" si="3"/>
        <v>8392.2000000000007</v>
      </c>
      <c r="F8" s="6">
        <f t="shared" si="3"/>
        <v>8392.2000000000007</v>
      </c>
      <c r="G8" s="6">
        <f t="shared" si="3"/>
        <v>7784.76</v>
      </c>
      <c r="H8" s="6">
        <f>SUM(H5:H7)</f>
        <v>2103.7199999999998</v>
      </c>
      <c r="I8" s="16">
        <f>SUM(B8:H8)</f>
        <v>55053.599999999999</v>
      </c>
    </row>
    <row r="9" spans="1:9" ht="30.75" thickBot="1">
      <c r="A9" s="7" t="s">
        <v>7</v>
      </c>
      <c r="B9" s="8">
        <f t="shared" ref="B9:H9" si="4">B8*0.15</f>
        <v>1567.4759999999999</v>
      </c>
      <c r="C9" s="8">
        <f t="shared" si="4"/>
        <v>1476.36</v>
      </c>
      <c r="D9" s="8">
        <f t="shared" si="4"/>
        <v>1213.2719999999999</v>
      </c>
      <c r="E9" s="8">
        <f t="shared" si="4"/>
        <v>1258.8300000000002</v>
      </c>
      <c r="F9" s="8">
        <f t="shared" si="4"/>
        <v>1258.8300000000002</v>
      </c>
      <c r="G9" s="8">
        <f t="shared" si="4"/>
        <v>1167.7139999999999</v>
      </c>
      <c r="H9" s="8">
        <f t="shared" si="4"/>
        <v>315.55799999999994</v>
      </c>
      <c r="I9" s="17">
        <f>SUM(B9:H9)</f>
        <v>8258.0399999999991</v>
      </c>
    </row>
    <row r="10" spans="1:9" ht="16.5" thickTop="1" thickBot="1">
      <c r="A10" s="9" t="s">
        <v>8</v>
      </c>
      <c r="B10" s="10">
        <f>B8*0.85</f>
        <v>8882.3639999999996</v>
      </c>
      <c r="C10" s="10">
        <f t="shared" ref="C10:G10" si="5">C8*0.85</f>
        <v>8366.0399999999991</v>
      </c>
      <c r="D10" s="10">
        <f t="shared" si="5"/>
        <v>6875.2080000000005</v>
      </c>
      <c r="E10" s="10">
        <f t="shared" si="5"/>
        <v>7133.3700000000008</v>
      </c>
      <c r="F10" s="10">
        <f t="shared" si="5"/>
        <v>7133.3700000000008</v>
      </c>
      <c r="G10" s="10">
        <f t="shared" si="5"/>
        <v>6617.0460000000003</v>
      </c>
      <c r="H10" s="10">
        <f>H8*0.85</f>
        <v>1788.1619999999998</v>
      </c>
      <c r="I10" s="18">
        <f>SUM(B10:H10)</f>
        <v>46795.560000000005</v>
      </c>
    </row>
  </sheetData>
  <mergeCells count="1">
    <mergeCell ref="A1:G1"/>
  </mergeCells>
  <printOptions horizontalCentered="1"/>
  <pageMargins left="0.70866141732283472" right="0.70866141732283472" top="0.78740157480314965" bottom="0.78740157480314965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>Stadtverwaltung Haan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djonke</dc:creator>
  <cp:lastModifiedBy>djonke</cp:lastModifiedBy>
  <cp:lastPrinted>2016-10-24T10:21:07Z</cp:lastPrinted>
  <dcterms:created xsi:type="dcterms:W3CDTF">2016-10-24T07:34:08Z</dcterms:created>
  <dcterms:modified xsi:type="dcterms:W3CDTF">2016-10-24T11:30:54Z</dcterms:modified>
</cp:coreProperties>
</file>